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116" yWindow="15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'Sheet1'!$A$1:$J$64</definedName>
  </definedNames>
  <calcPr fullCalcOnLoad="1"/>
</workbook>
</file>

<file path=xl/sharedStrings.xml><?xml version="1.0" encoding="utf-8"?>
<sst xmlns="http://schemas.openxmlformats.org/spreadsheetml/2006/main" count="29" uniqueCount="29">
  <si>
    <t>d</t>
  </si>
  <si>
    <t>Enter these values:</t>
  </si>
  <si>
    <t>Calcuted values:</t>
  </si>
  <si>
    <t>(inches)</t>
  </si>
  <si>
    <t>(feet)</t>
  </si>
  <si>
    <t>This spreadsheet will calculate the path of a circular arc in a workpiece.  Enter the length of the arc bottom and the rise at its midpoint.</t>
  </si>
  <si>
    <t>The program will calculate the height of the arc at intervals along the workpiece bottom.  These points can then be laid out and connected.</t>
  </si>
  <si>
    <r>
      <t>R</t>
    </r>
    <r>
      <rPr>
        <sz val="9"/>
        <rFont val="Geneva"/>
        <family val="0"/>
      </rPr>
      <t xml:space="preserve"> = radius of arc</t>
    </r>
  </si>
  <si>
    <r>
      <t>h</t>
    </r>
    <r>
      <rPr>
        <sz val="9"/>
        <rFont val="Geneva"/>
        <family val="0"/>
      </rPr>
      <t xml:space="preserve"> = height from bottom of arc (inches)</t>
    </r>
  </si>
  <si>
    <r>
      <t>h</t>
    </r>
    <r>
      <rPr>
        <sz val="9"/>
        <rFont val="Geneva"/>
        <family val="0"/>
      </rPr>
      <t xml:space="preserve"> in millimieters</t>
    </r>
  </si>
  <si>
    <t>Created by Ron Zuckermann 4/7/01</t>
  </si>
  <si>
    <t>ronz@earthlink.net</t>
  </si>
  <si>
    <t>Arc Layout Calculator</t>
  </si>
  <si>
    <r>
      <t>x</t>
    </r>
    <r>
      <rPr>
        <sz val="9"/>
        <rFont val="Geneva"/>
        <family val="0"/>
      </rPr>
      <t xml:space="preserve"> = distance from start of arc (inches)</t>
    </r>
  </si>
  <si>
    <t>1 foot</t>
  </si>
  <si>
    <t>2 feet</t>
  </si>
  <si>
    <t>3 feet</t>
  </si>
  <si>
    <t>4 feet</t>
  </si>
  <si>
    <t>5 feet</t>
  </si>
  <si>
    <t>6 feet</t>
  </si>
  <si>
    <t>7 feet</t>
  </si>
  <si>
    <t>8 feet</t>
  </si>
  <si>
    <t>9 feet</t>
  </si>
  <si>
    <t>10 feet</t>
  </si>
  <si>
    <t>11 feet</t>
  </si>
  <si>
    <t>12 feet</t>
  </si>
  <si>
    <r>
      <t>L</t>
    </r>
    <r>
      <rPr>
        <sz val="10"/>
        <rFont val="Geneva"/>
        <family val="0"/>
      </rPr>
      <t xml:space="preserve"> = length of arc bottom (inches):</t>
    </r>
  </si>
  <si>
    <r>
      <t>rise</t>
    </r>
    <r>
      <rPr>
        <sz val="10"/>
        <rFont val="Geneva"/>
        <family val="0"/>
      </rPr>
      <t xml:space="preserve"> at midpoint of arc (inches):</t>
    </r>
  </si>
  <si>
    <t>Calculated points along your arc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</si>
</sst>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8"/>
      <name val="Geneva"/>
      <family val="0"/>
    </font>
    <font>
      <sz val="12"/>
      <name val="Geneva"/>
      <family val="0"/>
    </font>
    <font>
      <b/>
      <sz val="10"/>
      <name val="Geneva"/>
      <family val="0"/>
    </font>
    <font>
      <sz val="10"/>
      <name val="Geneva"/>
      <family val="0"/>
    </font>
    <font>
      <b/>
      <sz val="12"/>
      <name val="Geneva"/>
      <family val="0"/>
    </font>
    <font>
      <u val="single"/>
      <sz val="9"/>
      <color indexed="12"/>
      <name val="Geneva"/>
      <family val="0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 horizontal="right"/>
    </xf>
    <xf numFmtId="0" fontId="1" fillId="0" borderId="0" xfId="0" applyFont="1" applyAlignment="1">
      <alignment/>
    </xf>
    <xf numFmtId="0" fontId="1" fillId="0" borderId="2" xfId="0" applyFont="1" applyBorder="1" applyAlignment="1">
      <alignment horizontal="center" wrapText="1"/>
    </xf>
    <xf numFmtId="0" fontId="9" fillId="0" borderId="0" xfId="19" applyAlignment="1">
      <alignment/>
    </xf>
    <xf numFmtId="0" fontId="0" fillId="0" borderId="3" xfId="0" applyBorder="1" applyAlignment="1">
      <alignment/>
    </xf>
    <xf numFmtId="2" fontId="0" fillId="0" borderId="3" xfId="0" applyNumberFormat="1" applyBorder="1" applyAlignment="1">
      <alignment/>
    </xf>
    <xf numFmtId="0" fontId="0" fillId="0" borderId="4" xfId="0" applyBorder="1" applyAlignment="1">
      <alignment horizontal="right"/>
    </xf>
    <xf numFmtId="0" fontId="0" fillId="2" borderId="4" xfId="0" applyFill="1" applyBorder="1" applyAlignment="1">
      <alignment horizontal="right"/>
    </xf>
    <xf numFmtId="0" fontId="0" fillId="2" borderId="3" xfId="0" applyFill="1" applyBorder="1" applyAlignment="1">
      <alignment/>
    </xf>
    <xf numFmtId="0" fontId="0" fillId="3" borderId="4" xfId="0" applyFill="1" applyBorder="1" applyAlignment="1">
      <alignment horizontal="right"/>
    </xf>
    <xf numFmtId="0" fontId="0" fillId="3" borderId="3" xfId="0" applyFill="1" applyBorder="1" applyAlignment="1">
      <alignment/>
    </xf>
    <xf numFmtId="2" fontId="0" fillId="3" borderId="3" xfId="0" applyNumberFormat="1" applyFill="1" applyBorder="1" applyAlignment="1">
      <alignment/>
    </xf>
    <xf numFmtId="0" fontId="0" fillId="3" borderId="5" xfId="0" applyFill="1" applyBorder="1" applyAlignment="1">
      <alignment horizontal="right"/>
    </xf>
    <xf numFmtId="0" fontId="0" fillId="3" borderId="6" xfId="0" applyFill="1" applyBorder="1" applyAlignment="1">
      <alignment/>
    </xf>
    <xf numFmtId="2" fontId="0" fillId="3" borderId="6" xfId="0" applyNumberFormat="1" applyFill="1" applyBorder="1" applyAlignment="1">
      <alignment/>
    </xf>
    <xf numFmtId="0" fontId="6" fillId="4" borderId="7" xfId="0" applyFont="1" applyFill="1" applyBorder="1" applyAlignment="1">
      <alignment/>
    </xf>
    <xf numFmtId="0" fontId="6" fillId="0" borderId="7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right" vertical="center"/>
    </xf>
    <xf numFmtId="0" fontId="6" fillId="4" borderId="8" xfId="0" applyFont="1" applyFill="1" applyBorder="1" applyAlignment="1">
      <alignment horizontal="right"/>
    </xf>
    <xf numFmtId="0" fontId="6" fillId="4" borderId="9" xfId="0" applyFont="1" applyFill="1" applyBorder="1" applyAlignment="1">
      <alignment horizontal="right"/>
    </xf>
    <xf numFmtId="168" fontId="0" fillId="0" borderId="10" xfId="0" applyNumberFormat="1" applyBorder="1" applyAlignment="1">
      <alignment/>
    </xf>
    <xf numFmtId="168" fontId="0" fillId="0" borderId="3" xfId="0" applyNumberFormat="1" applyBorder="1" applyAlignment="1">
      <alignment/>
    </xf>
    <xf numFmtId="168" fontId="0" fillId="2" borderId="3" xfId="0" applyNumberFormat="1" applyFill="1" applyBorder="1" applyAlignment="1">
      <alignment/>
    </xf>
    <xf numFmtId="168" fontId="0" fillId="3" borderId="3" xfId="0" applyNumberFormat="1" applyFill="1" applyBorder="1" applyAlignment="1">
      <alignment/>
    </xf>
    <xf numFmtId="168" fontId="0" fillId="3" borderId="6" xfId="0" applyNumberFormat="1" applyFill="1" applyBorder="1" applyAlignment="1">
      <alignment/>
    </xf>
    <xf numFmtId="0" fontId="8" fillId="5" borderId="8" xfId="0" applyFont="1" applyFill="1" applyBorder="1" applyAlignment="1">
      <alignment horizontal="left"/>
    </xf>
    <xf numFmtId="0" fontId="8" fillId="5" borderId="11" xfId="0" applyFont="1" applyFill="1" applyBorder="1" applyAlignment="1">
      <alignment horizontal="center" vertical="center"/>
    </xf>
    <xf numFmtId="0" fontId="0" fillId="5" borderId="7" xfId="0" applyFill="1" applyBorder="1" applyAlignment="1">
      <alignment/>
    </xf>
    <xf numFmtId="0" fontId="4" fillId="6" borderId="12" xfId="0" applyFont="1" applyFill="1" applyBorder="1" applyAlignment="1">
      <alignment/>
    </xf>
    <xf numFmtId="0" fontId="0" fillId="6" borderId="13" xfId="0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914400</xdr:colOff>
      <xdr:row>14</xdr:row>
      <xdr:rowOff>57150</xdr:rowOff>
    </xdr:from>
    <xdr:to>
      <xdr:col>4</xdr:col>
      <xdr:colOff>533400</xdr:colOff>
      <xdr:row>41</xdr:row>
      <xdr:rowOff>114300</xdr:rowOff>
    </xdr:to>
    <xdr:grpSp>
      <xdr:nvGrpSpPr>
        <xdr:cNvPr id="1" name="Group 29"/>
        <xdr:cNvGrpSpPr>
          <a:grpSpLocks/>
        </xdr:cNvGrpSpPr>
      </xdr:nvGrpSpPr>
      <xdr:grpSpPr>
        <a:xfrm>
          <a:off x="914400" y="2733675"/>
          <a:ext cx="4781550" cy="4171950"/>
          <a:chOff x="72" y="213"/>
          <a:chExt cx="372" cy="356"/>
        </a:xfrm>
        <a:solidFill>
          <a:srgbClr val="FFFFFF"/>
        </a:solidFill>
      </xdr:grpSpPr>
      <xdr:sp>
        <xdr:nvSpPr>
          <xdr:cNvPr id="2" name="Rectangle 8"/>
          <xdr:cNvSpPr>
            <a:spLocks/>
          </xdr:cNvSpPr>
        </xdr:nvSpPr>
        <xdr:spPr>
          <a:xfrm>
            <a:off x="72" y="246"/>
            <a:ext cx="372" cy="53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latin typeface="Geneva"/>
                <a:ea typeface="Geneva"/>
                <a:cs typeface="Geneva"/>
              </a:rPr>
              <a:t>workpiece</a:t>
            </a:r>
          </a:p>
        </xdr:txBody>
      </xdr:sp>
      <xdr:sp>
        <xdr:nvSpPr>
          <xdr:cNvPr id="3" name="Oval 2"/>
          <xdr:cNvSpPr>
            <a:spLocks/>
          </xdr:cNvSpPr>
        </xdr:nvSpPr>
        <xdr:spPr>
          <a:xfrm>
            <a:off x="94" y="269"/>
            <a:ext cx="323" cy="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4" name="Line 3"/>
          <xdr:cNvSpPr>
            <a:spLocks/>
          </xdr:cNvSpPr>
        </xdr:nvSpPr>
        <xdr:spPr>
          <a:xfrm flipH="1" flipV="1">
            <a:off x="155" y="299"/>
            <a:ext cx="102" cy="1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5" name="Line 4"/>
          <xdr:cNvSpPr>
            <a:spLocks/>
          </xdr:cNvSpPr>
        </xdr:nvSpPr>
        <xdr:spPr>
          <a:xfrm flipV="1">
            <a:off x="257" y="299"/>
            <a:ext cx="98" cy="1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6" name="Line 9"/>
          <xdr:cNvSpPr>
            <a:spLocks/>
          </xdr:cNvSpPr>
        </xdr:nvSpPr>
        <xdr:spPr>
          <a:xfrm flipV="1">
            <a:off x="158" y="299"/>
            <a:ext cx="194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7" name="Line 11"/>
          <xdr:cNvSpPr>
            <a:spLocks/>
          </xdr:cNvSpPr>
        </xdr:nvSpPr>
        <xdr:spPr>
          <a:xfrm flipV="1">
            <a:off x="157" y="220"/>
            <a:ext cx="0" cy="81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8" name="Line 12"/>
          <xdr:cNvSpPr>
            <a:spLocks/>
          </xdr:cNvSpPr>
        </xdr:nvSpPr>
        <xdr:spPr>
          <a:xfrm flipV="1">
            <a:off x="352" y="219"/>
            <a:ext cx="0" cy="81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9" name="Line 13"/>
          <xdr:cNvSpPr>
            <a:spLocks/>
          </xdr:cNvSpPr>
        </xdr:nvSpPr>
        <xdr:spPr>
          <a:xfrm flipH="1">
            <a:off x="155" y="221"/>
            <a:ext cx="8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0" name="Line 14"/>
          <xdr:cNvSpPr>
            <a:spLocks/>
          </xdr:cNvSpPr>
        </xdr:nvSpPr>
        <xdr:spPr>
          <a:xfrm>
            <a:off x="262" y="221"/>
            <a:ext cx="9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1" name="TextBox 15"/>
          <xdr:cNvSpPr txBox="1">
            <a:spLocks noChangeArrowheads="1"/>
          </xdr:cNvSpPr>
        </xdr:nvSpPr>
        <xdr:spPr>
          <a:xfrm>
            <a:off x="247" y="213"/>
            <a:ext cx="16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0" i="0" u="none" baseline="0">
                <a:latin typeface="Geneva"/>
                <a:ea typeface="Geneva"/>
                <a:cs typeface="Geneva"/>
              </a:rPr>
              <a:t>L</a:t>
            </a:r>
          </a:p>
        </xdr:txBody>
      </xdr:sp>
      <xdr:sp>
        <xdr:nvSpPr>
          <xdr:cNvPr id="12" name="TextBox 17"/>
          <xdr:cNvSpPr txBox="1">
            <a:spLocks noChangeArrowheads="1"/>
          </xdr:cNvSpPr>
        </xdr:nvSpPr>
        <xdr:spPr>
          <a:xfrm>
            <a:off x="226" y="277"/>
            <a:ext cx="15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0" i="0" u="none" baseline="0">
                <a:latin typeface="Geneva"/>
                <a:ea typeface="Geneva"/>
                <a:cs typeface="Geneva"/>
              </a:rPr>
              <a:t>h</a:t>
            </a:r>
          </a:p>
        </xdr:txBody>
      </xdr:sp>
      <xdr:sp>
        <xdr:nvSpPr>
          <xdr:cNvPr id="13" name="TextBox 18"/>
          <xdr:cNvSpPr txBox="1">
            <a:spLocks noChangeArrowheads="1"/>
          </xdr:cNvSpPr>
        </xdr:nvSpPr>
        <xdr:spPr>
          <a:xfrm>
            <a:off x="297" y="376"/>
            <a:ext cx="57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0" i="0" u="none" baseline="0">
                <a:latin typeface="Geneva"/>
                <a:ea typeface="Geneva"/>
                <a:cs typeface="Geneva"/>
              </a:rPr>
              <a:t>R</a:t>
            </a:r>
            <a:r>
              <a:rPr lang="en-US" cap="none" sz="900" b="0" i="0" u="none" baseline="0">
                <a:latin typeface="Geneva"/>
                <a:ea typeface="Geneva"/>
                <a:cs typeface="Geneva"/>
              </a:rPr>
              <a:t> (radius)</a:t>
            </a:r>
          </a:p>
        </xdr:txBody>
      </xdr:sp>
      <xdr:sp>
        <xdr:nvSpPr>
          <xdr:cNvPr id="14" name="Line 19"/>
          <xdr:cNvSpPr>
            <a:spLocks/>
          </xdr:cNvSpPr>
        </xdr:nvSpPr>
        <xdr:spPr>
          <a:xfrm>
            <a:off x="224" y="272"/>
            <a:ext cx="0" cy="2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5" name="Line 20"/>
          <xdr:cNvSpPr>
            <a:spLocks/>
          </xdr:cNvSpPr>
        </xdr:nvSpPr>
        <xdr:spPr>
          <a:xfrm>
            <a:off x="159" y="300"/>
            <a:ext cx="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6" name="TextBox 21"/>
          <xdr:cNvSpPr txBox="1">
            <a:spLocks noChangeArrowheads="1"/>
          </xdr:cNvSpPr>
        </xdr:nvSpPr>
        <xdr:spPr>
          <a:xfrm>
            <a:off x="187" y="283"/>
            <a:ext cx="14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0" i="0" u="none" baseline="0">
                <a:latin typeface="Geneva"/>
                <a:ea typeface="Geneva"/>
                <a:cs typeface="Geneva"/>
              </a:rPr>
              <a:t>x</a:t>
            </a:r>
          </a:p>
        </xdr:txBody>
      </xdr:sp>
      <xdr:sp>
        <xdr:nvSpPr>
          <xdr:cNvPr id="17" name="Line 22"/>
          <xdr:cNvSpPr>
            <a:spLocks/>
          </xdr:cNvSpPr>
        </xdr:nvSpPr>
        <xdr:spPr>
          <a:xfrm flipV="1">
            <a:off x="257" y="269"/>
            <a:ext cx="0" cy="3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8" name="TextBox 23"/>
          <xdr:cNvSpPr txBox="1">
            <a:spLocks noChangeArrowheads="1"/>
          </xdr:cNvSpPr>
        </xdr:nvSpPr>
        <xdr:spPr>
          <a:xfrm>
            <a:off x="261" y="277"/>
            <a:ext cx="25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900" b="0" i="0" u="none" baseline="0">
                <a:latin typeface="Geneva"/>
                <a:ea typeface="Geneva"/>
                <a:cs typeface="Geneva"/>
              </a:rPr>
              <a:t>rise</a:t>
            </a:r>
          </a:p>
        </xdr:txBody>
      </xdr:sp>
      <xdr:sp>
        <xdr:nvSpPr>
          <xdr:cNvPr id="19" name="Line 24"/>
          <xdr:cNvSpPr>
            <a:spLocks/>
          </xdr:cNvSpPr>
        </xdr:nvSpPr>
        <xdr:spPr>
          <a:xfrm flipV="1">
            <a:off x="257" y="301"/>
            <a:ext cx="0" cy="1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20" name="TextBox 25"/>
          <xdr:cNvSpPr txBox="1">
            <a:spLocks noChangeArrowheads="1"/>
          </xdr:cNvSpPr>
        </xdr:nvSpPr>
        <xdr:spPr>
          <a:xfrm>
            <a:off x="258" y="340"/>
            <a:ext cx="16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0" i="0" u="none" baseline="0">
                <a:latin typeface="Geneva"/>
                <a:ea typeface="Geneva"/>
                <a:cs typeface="Geneva"/>
              </a:rPr>
              <a:t>d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onz@earthlink.net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9"/>
  <sheetViews>
    <sheetView tabSelected="1" workbookViewId="0" topLeftCell="A6">
      <selection activeCell="B6" sqref="B6"/>
    </sheetView>
  </sheetViews>
  <sheetFormatPr defaultColWidth="9.00390625" defaultRowHeight="12"/>
  <cols>
    <col min="1" max="1" width="28.375" style="0" customWidth="1"/>
    <col min="2" max="2" width="13.125" style="0" customWidth="1"/>
    <col min="3" max="3" width="11.375" style="0" customWidth="1"/>
    <col min="4" max="4" width="14.875" style="0" customWidth="1"/>
    <col min="5" max="6" width="11.375" style="0" customWidth="1"/>
    <col min="7" max="7" width="8.25390625" style="0" customWidth="1"/>
    <col min="8" max="8" width="16.125" style="0" customWidth="1"/>
    <col min="9" max="9" width="19.125" style="0" customWidth="1"/>
    <col min="10" max="10" width="12.125" style="0" customWidth="1"/>
    <col min="11" max="16384" width="11.375" style="0" customWidth="1"/>
  </cols>
  <sheetData>
    <row r="1" spans="1:3" ht="24.75" thickBot="1" thickTop="1">
      <c r="A1" s="31" t="s">
        <v>12</v>
      </c>
      <c r="B1" s="32"/>
      <c r="C1" t="s">
        <v>5</v>
      </c>
    </row>
    <row r="2" ht="12.75" thickTop="1">
      <c r="C2" t="s">
        <v>6</v>
      </c>
    </row>
    <row r="4" spans="8:10" ht="24" customHeight="1">
      <c r="H4" s="28"/>
      <c r="I4" s="29" t="s">
        <v>28</v>
      </c>
      <c r="J4" s="30"/>
    </row>
    <row r="5" spans="1:10" ht="27.75" customHeight="1">
      <c r="A5" s="20" t="s">
        <v>1</v>
      </c>
      <c r="B5" s="18"/>
      <c r="D5" s="1" t="s">
        <v>2</v>
      </c>
      <c r="E5" s="3" t="s">
        <v>3</v>
      </c>
      <c r="F5" s="3" t="s">
        <v>4</v>
      </c>
      <c r="H5" s="5" t="s">
        <v>13</v>
      </c>
      <c r="I5" s="5" t="s">
        <v>8</v>
      </c>
      <c r="J5" s="5" t="s">
        <v>9</v>
      </c>
    </row>
    <row r="6" spans="1:10" ht="12.75">
      <c r="A6" s="21" t="s">
        <v>26</v>
      </c>
      <c r="B6" s="19">
        <v>60</v>
      </c>
      <c r="D6" s="4" t="s">
        <v>7</v>
      </c>
      <c r="E6" s="2">
        <f>0.5*($B$7+($B$6^2/(4*$B$7)))</f>
        <v>450.5</v>
      </c>
      <c r="F6" s="2">
        <f>E6/12</f>
        <v>37.541666666666664</v>
      </c>
      <c r="G6" s="9"/>
      <c r="H6" s="7">
        <v>1</v>
      </c>
      <c r="I6" s="8">
        <f>$E$6*(COS(ASIN(($B$6/2-H6)/$E$6)))-$E$7</f>
        <v>0.06562368579739086</v>
      </c>
      <c r="J6" s="23">
        <f>I6*25.4</f>
        <v>1.6668416192537279</v>
      </c>
    </row>
    <row r="7" spans="1:10" ht="12.75">
      <c r="A7" s="22" t="s">
        <v>27</v>
      </c>
      <c r="B7" s="19">
        <v>1</v>
      </c>
      <c r="D7" s="4" t="s">
        <v>0</v>
      </c>
      <c r="E7" s="2">
        <f>$E$6-$B$7</f>
        <v>449.5</v>
      </c>
      <c r="F7" s="2">
        <f>E7/12</f>
        <v>37.458333333333336</v>
      </c>
      <c r="G7" s="9"/>
      <c r="H7" s="7">
        <v>2</v>
      </c>
      <c r="I7" s="8">
        <f aca="true" t="shared" si="0" ref="I7:I70">$E$6*(COS(ASIN(($B$6/2-H7)/$E$6)))-$E$7</f>
        <v>0.12901374355283224</v>
      </c>
      <c r="J7" s="24">
        <f aca="true" t="shared" si="1" ref="J7:J70">I7*25.4</f>
        <v>3.2769490862419386</v>
      </c>
    </row>
    <row r="8" spans="7:10" ht="12">
      <c r="G8" s="9"/>
      <c r="H8" s="7">
        <v>3</v>
      </c>
      <c r="I8" s="8">
        <f t="shared" si="0"/>
        <v>0.19017111784864937</v>
      </c>
      <c r="J8" s="24">
        <f t="shared" si="1"/>
        <v>4.830346393355693</v>
      </c>
    </row>
    <row r="9" spans="7:10" ht="12">
      <c r="G9" s="9"/>
      <c r="H9" s="7">
        <v>4</v>
      </c>
      <c r="I9" s="8">
        <f t="shared" si="0"/>
        <v>0.2490967194931386</v>
      </c>
      <c r="J9" s="24">
        <f t="shared" si="1"/>
        <v>6.3270566751257205</v>
      </c>
    </row>
    <row r="10" spans="7:10" ht="12">
      <c r="G10" s="9"/>
      <c r="H10" s="7">
        <v>5</v>
      </c>
      <c r="I10" s="8">
        <f t="shared" si="0"/>
        <v>0.30579142558849526</v>
      </c>
      <c r="J10" s="24">
        <f t="shared" si="1"/>
        <v>7.76710220994778</v>
      </c>
    </row>
    <row r="11" spans="7:10" ht="12">
      <c r="G11" s="9"/>
      <c r="H11" s="7">
        <v>6</v>
      </c>
      <c r="I11" s="8">
        <f t="shared" si="0"/>
        <v>0.3602560795963541</v>
      </c>
      <c r="J11" s="24">
        <f t="shared" si="1"/>
        <v>9.150504421747394</v>
      </c>
    </row>
    <row r="12" spans="7:10" ht="12">
      <c r="G12" s="9"/>
      <c r="H12" s="7">
        <v>7</v>
      </c>
      <c r="I12" s="8">
        <f t="shared" si="0"/>
        <v>0.412491491401056</v>
      </c>
      <c r="J12" s="24">
        <f t="shared" si="1"/>
        <v>10.477283881586821</v>
      </c>
    </row>
    <row r="13" spans="7:10" ht="12">
      <c r="G13" s="9"/>
      <c r="H13" s="7">
        <v>8</v>
      </c>
      <c r="I13" s="8">
        <f t="shared" si="0"/>
        <v>0.46249843736978846</v>
      </c>
      <c r="J13" s="24">
        <f t="shared" si="1"/>
        <v>11.747460309192626</v>
      </c>
    </row>
    <row r="14" spans="7:10" ht="12">
      <c r="G14" s="9"/>
      <c r="H14" s="7">
        <v>9</v>
      </c>
      <c r="I14" s="8">
        <f t="shared" si="0"/>
        <v>0.510277660410793</v>
      </c>
      <c r="J14" s="24">
        <f t="shared" si="1"/>
        <v>12.961052574434142</v>
      </c>
    </row>
    <row r="15" spans="7:10" ht="12">
      <c r="G15" s="9"/>
      <c r="H15" s="7">
        <v>10</v>
      </c>
      <c r="I15" s="8">
        <f t="shared" si="0"/>
        <v>0.5558298700284467</v>
      </c>
      <c r="J15" s="24">
        <f t="shared" si="1"/>
        <v>14.118078698722547</v>
      </c>
    </row>
    <row r="16" spans="7:10" ht="12">
      <c r="G16" s="9"/>
      <c r="H16" s="7">
        <v>11</v>
      </c>
      <c r="I16" s="8">
        <f t="shared" si="0"/>
        <v>0.5991557423764107</v>
      </c>
      <c r="J16" s="24">
        <f t="shared" si="1"/>
        <v>15.21855585636083</v>
      </c>
    </row>
    <row r="17" spans="7:10" ht="12">
      <c r="G17" s="10" t="s">
        <v>14</v>
      </c>
      <c r="H17" s="11">
        <v>12</v>
      </c>
      <c r="I17" s="14">
        <f t="shared" si="0"/>
        <v>0.6402559203075384</v>
      </c>
      <c r="J17" s="25">
        <f t="shared" si="1"/>
        <v>16.262500375811474</v>
      </c>
    </row>
    <row r="18" spans="7:10" ht="12">
      <c r="G18" s="9"/>
      <c r="H18" s="7">
        <v>13</v>
      </c>
      <c r="I18" s="8">
        <f t="shared" si="0"/>
        <v>0.6791310134222499</v>
      </c>
      <c r="J18" s="24">
        <f t="shared" si="1"/>
        <v>17.24992774092515</v>
      </c>
    </row>
    <row r="19" spans="7:10" ht="12">
      <c r="G19" s="9"/>
      <c r="H19" s="7">
        <v>14</v>
      </c>
      <c r="I19" s="8">
        <f t="shared" si="0"/>
        <v>0.7157815981132671</v>
      </c>
      <c r="J19" s="24">
        <f t="shared" si="1"/>
        <v>18.180852592076985</v>
      </c>
    </row>
    <row r="20" spans="7:10" ht="12">
      <c r="G20" s="9"/>
      <c r="H20" s="7">
        <v>15</v>
      </c>
      <c r="I20" s="8">
        <f t="shared" si="0"/>
        <v>0.7502082176087583</v>
      </c>
      <c r="J20" s="24">
        <f t="shared" si="1"/>
        <v>19.05528872726246</v>
      </c>
    </row>
    <row r="21" spans="7:10" ht="12">
      <c r="G21" s="9"/>
      <c r="H21" s="7">
        <v>16</v>
      </c>
      <c r="I21" s="8">
        <f t="shared" si="0"/>
        <v>0.7824113820125831</v>
      </c>
      <c r="J21" s="24">
        <f t="shared" si="1"/>
        <v>19.87324910311961</v>
      </c>
    </row>
    <row r="22" spans="7:10" ht="12">
      <c r="G22" s="9"/>
      <c r="H22" s="7">
        <v>17</v>
      </c>
      <c r="I22" s="8">
        <f t="shared" si="0"/>
        <v>0.8123915683422638</v>
      </c>
      <c r="J22" s="24">
        <f t="shared" si="1"/>
        <v>20.634745835893497</v>
      </c>
    </row>
    <row r="23" spans="7:10" ht="12">
      <c r="G23" s="9"/>
      <c r="H23" s="7">
        <v>18</v>
      </c>
      <c r="I23" s="8">
        <f t="shared" si="0"/>
        <v>0.8401492205641716</v>
      </c>
      <c r="J23" s="24">
        <f t="shared" si="1"/>
        <v>21.339790202329958</v>
      </c>
    </row>
    <row r="24" spans="7:10" ht="12">
      <c r="G24" s="9"/>
      <c r="H24" s="7">
        <v>19</v>
      </c>
      <c r="I24" s="8">
        <f t="shared" si="0"/>
        <v>0.8656847496265527</v>
      </c>
      <c r="J24" s="24">
        <f t="shared" si="1"/>
        <v>21.988392640514437</v>
      </c>
    </row>
    <row r="25" spans="7:10" ht="12">
      <c r="G25" s="9"/>
      <c r="H25" s="7">
        <v>20</v>
      </c>
      <c r="I25" s="8">
        <f t="shared" si="0"/>
        <v>0.8889985334899393</v>
      </c>
      <c r="J25" s="24">
        <f t="shared" si="1"/>
        <v>22.580562750644457</v>
      </c>
    </row>
    <row r="26" spans="7:10" ht="12">
      <c r="G26" s="9"/>
      <c r="H26" s="7">
        <v>21</v>
      </c>
      <c r="I26" s="8">
        <f t="shared" si="0"/>
        <v>0.9100909171551734</v>
      </c>
      <c r="J26" s="24">
        <f t="shared" si="1"/>
        <v>23.116309295741402</v>
      </c>
    </row>
    <row r="27" spans="7:10" ht="12">
      <c r="G27" s="9"/>
      <c r="H27" s="7">
        <v>22</v>
      </c>
      <c r="I27" s="8">
        <f t="shared" si="0"/>
        <v>0.9289622126889867</v>
      </c>
      <c r="J27" s="24">
        <f t="shared" si="1"/>
        <v>23.59564020230026</v>
      </c>
    </row>
    <row r="28" spans="7:10" ht="12">
      <c r="G28" s="9"/>
      <c r="H28" s="7">
        <v>23</v>
      </c>
      <c r="I28" s="8">
        <f t="shared" si="0"/>
        <v>0.9456126992469649</v>
      </c>
      <c r="J28" s="24">
        <f t="shared" si="1"/>
        <v>24.01856256087291</v>
      </c>
    </row>
    <row r="29" spans="7:10" ht="12">
      <c r="G29" s="12" t="s">
        <v>15</v>
      </c>
      <c r="H29" s="13">
        <v>24</v>
      </c>
      <c r="I29" s="14">
        <f t="shared" si="0"/>
        <v>0.9600426230943526</v>
      </c>
      <c r="J29" s="26">
        <f t="shared" si="1"/>
        <v>24.385082626596557</v>
      </c>
    </row>
    <row r="30" spans="7:10" ht="12">
      <c r="G30" s="9"/>
      <c r="H30" s="7">
        <v>25</v>
      </c>
      <c r="I30" s="8">
        <f t="shared" si="0"/>
        <v>0.9722521976242433</v>
      </c>
      <c r="J30" s="24">
        <f t="shared" si="1"/>
        <v>24.69520581965578</v>
      </c>
    </row>
    <row r="31" spans="7:10" ht="12">
      <c r="G31" s="9"/>
      <c r="H31" s="7">
        <v>26</v>
      </c>
      <c r="I31" s="8">
        <f t="shared" si="0"/>
        <v>0.9822416033733248</v>
      </c>
      <c r="J31" s="24">
        <f t="shared" si="1"/>
        <v>24.948936725682447</v>
      </c>
    </row>
    <row r="32" spans="7:10" ht="12">
      <c r="G32" s="9"/>
      <c r="H32" s="7">
        <v>27</v>
      </c>
      <c r="I32" s="8">
        <f t="shared" si="0"/>
        <v>0.9900109880351238</v>
      </c>
      <c r="J32" s="24">
        <f t="shared" si="1"/>
        <v>25.146279096092144</v>
      </c>
    </row>
    <row r="33" spans="7:10" ht="12">
      <c r="G33" s="9"/>
      <c r="H33" s="7">
        <v>28</v>
      </c>
      <c r="I33" s="8">
        <f t="shared" si="0"/>
        <v>0.9955604664712041</v>
      </c>
      <c r="J33" s="24">
        <f t="shared" si="1"/>
        <v>25.28723584836858</v>
      </c>
    </row>
    <row r="34" spans="7:10" ht="12">
      <c r="G34" s="9"/>
      <c r="H34" s="7">
        <v>29</v>
      </c>
      <c r="I34" s="8">
        <f t="shared" si="0"/>
        <v>0.998890120719409</v>
      </c>
      <c r="J34" s="24">
        <f t="shared" si="1"/>
        <v>25.371809066272988</v>
      </c>
    </row>
    <row r="35" spans="7:10" ht="12">
      <c r="G35" s="9"/>
      <c r="H35" s="7">
        <v>30</v>
      </c>
      <c r="I35" s="8">
        <f t="shared" si="0"/>
        <v>1</v>
      </c>
      <c r="J35" s="24">
        <f t="shared" si="1"/>
        <v>25.4</v>
      </c>
    </row>
    <row r="36" spans="7:10" ht="12">
      <c r="G36" s="9"/>
      <c r="H36" s="7">
        <v>31</v>
      </c>
      <c r="I36" s="8">
        <f t="shared" si="0"/>
        <v>0.998890120719409</v>
      </c>
      <c r="J36" s="24">
        <f t="shared" si="1"/>
        <v>25.371809066272988</v>
      </c>
    </row>
    <row r="37" spans="7:10" ht="12">
      <c r="G37" s="9"/>
      <c r="H37" s="7">
        <v>32</v>
      </c>
      <c r="I37" s="8">
        <f t="shared" si="0"/>
        <v>0.9955604664712041</v>
      </c>
      <c r="J37" s="24">
        <f t="shared" si="1"/>
        <v>25.28723584836858</v>
      </c>
    </row>
    <row r="38" spans="7:10" ht="12">
      <c r="G38" s="9"/>
      <c r="H38" s="7">
        <v>33</v>
      </c>
      <c r="I38" s="8">
        <f t="shared" si="0"/>
        <v>0.9900109880351238</v>
      </c>
      <c r="J38" s="24">
        <f t="shared" si="1"/>
        <v>25.146279096092144</v>
      </c>
    </row>
    <row r="39" spans="7:10" ht="12">
      <c r="G39" s="9"/>
      <c r="H39" s="7">
        <v>34</v>
      </c>
      <c r="I39" s="8">
        <f t="shared" si="0"/>
        <v>0.9822416033733248</v>
      </c>
      <c r="J39" s="24">
        <f t="shared" si="1"/>
        <v>24.948936725682447</v>
      </c>
    </row>
    <row r="40" spans="7:10" ht="12">
      <c r="G40" s="9"/>
      <c r="H40" s="7">
        <v>35</v>
      </c>
      <c r="I40" s="8">
        <f t="shared" si="0"/>
        <v>0.9722521976242433</v>
      </c>
      <c r="J40" s="24">
        <f t="shared" si="1"/>
        <v>24.69520581965578</v>
      </c>
    </row>
    <row r="41" spans="7:10" ht="12">
      <c r="G41" s="12" t="s">
        <v>16</v>
      </c>
      <c r="H41" s="13">
        <v>36</v>
      </c>
      <c r="I41" s="14">
        <f t="shared" si="0"/>
        <v>0.9600426230943526</v>
      </c>
      <c r="J41" s="26">
        <f t="shared" si="1"/>
        <v>24.385082626596557</v>
      </c>
    </row>
    <row r="42" spans="7:10" ht="12">
      <c r="G42" s="9"/>
      <c r="H42" s="7">
        <v>37</v>
      </c>
      <c r="I42" s="8">
        <f t="shared" si="0"/>
        <v>0.9456126992469649</v>
      </c>
      <c r="J42" s="24">
        <f t="shared" si="1"/>
        <v>24.01856256087291</v>
      </c>
    </row>
    <row r="43" spans="1:10" ht="12">
      <c r="A43" t="s">
        <v>10</v>
      </c>
      <c r="G43" s="9"/>
      <c r="H43" s="7">
        <v>38</v>
      </c>
      <c r="I43" s="8">
        <f t="shared" si="0"/>
        <v>0.9289622126889867</v>
      </c>
      <c r="J43" s="24">
        <f t="shared" si="1"/>
        <v>23.59564020230026</v>
      </c>
    </row>
    <row r="44" spans="1:10" ht="12">
      <c r="A44" s="6" t="s">
        <v>11</v>
      </c>
      <c r="G44" s="9"/>
      <c r="H44" s="7">
        <v>39</v>
      </c>
      <c r="I44" s="8">
        <f t="shared" si="0"/>
        <v>0.9100909171551734</v>
      </c>
      <c r="J44" s="24">
        <f t="shared" si="1"/>
        <v>23.116309295741402</v>
      </c>
    </row>
    <row r="45" spans="7:10" ht="12">
      <c r="G45" s="9"/>
      <c r="H45" s="7">
        <v>40</v>
      </c>
      <c r="I45" s="8">
        <f t="shared" si="0"/>
        <v>0.8889985334899393</v>
      </c>
      <c r="J45" s="24">
        <f t="shared" si="1"/>
        <v>22.580562750644457</v>
      </c>
    </row>
    <row r="46" spans="7:10" ht="12">
      <c r="G46" s="9"/>
      <c r="H46" s="7">
        <v>41</v>
      </c>
      <c r="I46" s="8">
        <f t="shared" si="0"/>
        <v>0.8656847496265527</v>
      </c>
      <c r="J46" s="24">
        <f t="shared" si="1"/>
        <v>21.988392640514437</v>
      </c>
    </row>
    <row r="47" spans="7:10" ht="12">
      <c r="G47" s="9"/>
      <c r="H47" s="7">
        <v>42</v>
      </c>
      <c r="I47" s="8">
        <f t="shared" si="0"/>
        <v>0.8401492205641716</v>
      </c>
      <c r="J47" s="24">
        <f t="shared" si="1"/>
        <v>21.339790202329958</v>
      </c>
    </row>
    <row r="48" spans="7:10" ht="12">
      <c r="G48" s="9"/>
      <c r="H48" s="7">
        <v>43</v>
      </c>
      <c r="I48" s="8">
        <f t="shared" si="0"/>
        <v>0.8123915683422638</v>
      </c>
      <c r="J48" s="24">
        <f t="shared" si="1"/>
        <v>20.634745835893497</v>
      </c>
    </row>
    <row r="49" spans="7:10" ht="12">
      <c r="G49" s="9"/>
      <c r="H49" s="7">
        <v>44</v>
      </c>
      <c r="I49" s="8">
        <f t="shared" si="0"/>
        <v>0.7824113820125831</v>
      </c>
      <c r="J49" s="24">
        <f t="shared" si="1"/>
        <v>19.87324910311961</v>
      </c>
    </row>
    <row r="50" spans="7:10" ht="12">
      <c r="G50" s="9"/>
      <c r="H50" s="7">
        <v>45</v>
      </c>
      <c r="I50" s="8">
        <f t="shared" si="0"/>
        <v>0.7502082176087583</v>
      </c>
      <c r="J50" s="24">
        <f t="shared" si="1"/>
        <v>19.05528872726246</v>
      </c>
    </row>
    <row r="51" spans="7:10" ht="12">
      <c r="G51" s="9"/>
      <c r="H51" s="7">
        <v>46</v>
      </c>
      <c r="I51" s="8">
        <f t="shared" si="0"/>
        <v>0.7157815981132671</v>
      </c>
      <c r="J51" s="24">
        <f t="shared" si="1"/>
        <v>18.180852592076985</v>
      </c>
    </row>
    <row r="52" spans="7:10" ht="12">
      <c r="G52" s="9"/>
      <c r="H52" s="7">
        <v>47</v>
      </c>
      <c r="I52" s="8">
        <f t="shared" si="0"/>
        <v>0.6791310134222499</v>
      </c>
      <c r="J52" s="24">
        <f t="shared" si="1"/>
        <v>17.24992774092515</v>
      </c>
    </row>
    <row r="53" spans="7:10" ht="12">
      <c r="G53" s="12" t="s">
        <v>17</v>
      </c>
      <c r="H53" s="13">
        <v>48</v>
      </c>
      <c r="I53" s="14">
        <f t="shared" si="0"/>
        <v>0.6402559203075384</v>
      </c>
      <c r="J53" s="26">
        <f t="shared" si="1"/>
        <v>16.262500375811474</v>
      </c>
    </row>
    <row r="54" spans="7:10" ht="12">
      <c r="G54" s="9"/>
      <c r="H54" s="7">
        <v>49</v>
      </c>
      <c r="I54" s="8">
        <f t="shared" si="0"/>
        <v>0.5991557423764107</v>
      </c>
      <c r="J54" s="24">
        <f t="shared" si="1"/>
        <v>15.21855585636083</v>
      </c>
    </row>
    <row r="55" spans="7:10" ht="12">
      <c r="G55" s="9"/>
      <c r="H55" s="7">
        <v>50</v>
      </c>
      <c r="I55" s="8">
        <f t="shared" si="0"/>
        <v>0.5558298700284467</v>
      </c>
      <c r="J55" s="24">
        <f t="shared" si="1"/>
        <v>14.118078698722547</v>
      </c>
    </row>
    <row r="56" spans="7:10" ht="12">
      <c r="G56" s="9"/>
      <c r="H56" s="7">
        <v>51</v>
      </c>
      <c r="I56" s="8">
        <f t="shared" si="0"/>
        <v>0.510277660410793</v>
      </c>
      <c r="J56" s="24">
        <f t="shared" si="1"/>
        <v>12.961052574434142</v>
      </c>
    </row>
    <row r="57" spans="7:10" ht="12">
      <c r="G57" s="9"/>
      <c r="H57" s="7">
        <v>52</v>
      </c>
      <c r="I57" s="8">
        <f t="shared" si="0"/>
        <v>0.46249843736978846</v>
      </c>
      <c r="J57" s="24">
        <f t="shared" si="1"/>
        <v>11.747460309192626</v>
      </c>
    </row>
    <row r="58" spans="7:10" ht="12">
      <c r="G58" s="9"/>
      <c r="H58" s="7">
        <v>53</v>
      </c>
      <c r="I58" s="8">
        <f t="shared" si="0"/>
        <v>0.412491491401056</v>
      </c>
      <c r="J58" s="24">
        <f t="shared" si="1"/>
        <v>10.477283881586821</v>
      </c>
    </row>
    <row r="59" spans="7:10" ht="12">
      <c r="G59" s="9"/>
      <c r="H59" s="7">
        <v>54</v>
      </c>
      <c r="I59" s="8">
        <f t="shared" si="0"/>
        <v>0.3602560795963541</v>
      </c>
      <c r="J59" s="24">
        <f t="shared" si="1"/>
        <v>9.150504421747394</v>
      </c>
    </row>
    <row r="60" spans="7:10" ht="12">
      <c r="G60" s="9"/>
      <c r="H60" s="7">
        <v>55</v>
      </c>
      <c r="I60" s="8">
        <f t="shared" si="0"/>
        <v>0.30579142558849526</v>
      </c>
      <c r="J60" s="24">
        <f t="shared" si="1"/>
        <v>7.76710220994778</v>
      </c>
    </row>
    <row r="61" spans="7:10" ht="12">
      <c r="G61" s="9"/>
      <c r="H61" s="7">
        <v>56</v>
      </c>
      <c r="I61" s="8">
        <f t="shared" si="0"/>
        <v>0.2490967194931386</v>
      </c>
      <c r="J61" s="24">
        <f t="shared" si="1"/>
        <v>6.3270566751257205</v>
      </c>
    </row>
    <row r="62" spans="7:10" ht="12">
      <c r="G62" s="9"/>
      <c r="H62" s="7">
        <v>57</v>
      </c>
      <c r="I62" s="8">
        <f t="shared" si="0"/>
        <v>0.19017111784864937</v>
      </c>
      <c r="J62" s="24">
        <f t="shared" si="1"/>
        <v>4.830346393355693</v>
      </c>
    </row>
    <row r="63" spans="7:10" ht="12">
      <c r="G63" s="9"/>
      <c r="H63" s="7">
        <v>58</v>
      </c>
      <c r="I63" s="8">
        <f t="shared" si="0"/>
        <v>0.12901374355283224</v>
      </c>
      <c r="J63" s="24">
        <f t="shared" si="1"/>
        <v>3.2769490862419386</v>
      </c>
    </row>
    <row r="64" spans="7:10" ht="12">
      <c r="G64" s="9"/>
      <c r="H64" s="7">
        <v>59</v>
      </c>
      <c r="I64" s="8">
        <f t="shared" si="0"/>
        <v>0.06562368579739086</v>
      </c>
      <c r="J64" s="24">
        <f t="shared" si="1"/>
        <v>1.6668416192537279</v>
      </c>
    </row>
    <row r="65" spans="7:10" ht="12">
      <c r="G65" s="12" t="s">
        <v>18</v>
      </c>
      <c r="H65" s="13">
        <v>60</v>
      </c>
      <c r="I65" s="14">
        <f t="shared" si="0"/>
        <v>0</v>
      </c>
      <c r="J65" s="26">
        <f t="shared" si="1"/>
        <v>0</v>
      </c>
    </row>
    <row r="66" spans="7:10" ht="12">
      <c r="G66" s="9"/>
      <c r="H66" s="7">
        <v>61</v>
      </c>
      <c r="I66" s="8">
        <f t="shared" si="0"/>
        <v>-0.06785829226680562</v>
      </c>
      <c r="J66" s="24">
        <f t="shared" si="1"/>
        <v>-1.7236006235768626</v>
      </c>
    </row>
    <row r="67" spans="7:10" ht="12">
      <c r="G67" s="9"/>
      <c r="H67" s="7">
        <v>62</v>
      </c>
      <c r="I67" s="8">
        <f t="shared" si="0"/>
        <v>-0.13795220334861824</v>
      </c>
      <c r="J67" s="24">
        <f t="shared" si="1"/>
        <v>-3.5039859650549032</v>
      </c>
    </row>
    <row r="68" spans="7:10" ht="12">
      <c r="G68" s="9"/>
      <c r="H68" s="7">
        <v>63</v>
      </c>
      <c r="I68" s="8">
        <f t="shared" si="0"/>
        <v>-0.2102827795854978</v>
      </c>
      <c r="J68" s="24">
        <f t="shared" si="1"/>
        <v>-5.341182601471644</v>
      </c>
    </row>
    <row r="69" spans="7:10" ht="12">
      <c r="G69" s="9"/>
      <c r="H69" s="7">
        <v>64</v>
      </c>
      <c r="I69" s="8">
        <f t="shared" si="0"/>
        <v>-0.2848511013904158</v>
      </c>
      <c r="J69" s="24">
        <f t="shared" si="1"/>
        <v>-7.235217975316561</v>
      </c>
    </row>
    <row r="70" spans="7:10" ht="12">
      <c r="G70" s="9"/>
      <c r="H70" s="7">
        <v>65</v>
      </c>
      <c r="I70" s="8">
        <f t="shared" si="0"/>
        <v>-0.3616582833302573</v>
      </c>
      <c r="J70" s="24">
        <f t="shared" si="1"/>
        <v>-9.186120396588535</v>
      </c>
    </row>
    <row r="71" spans="7:10" ht="12">
      <c r="G71" s="9"/>
      <c r="H71" s="7">
        <v>66</v>
      </c>
      <c r="I71" s="8">
        <f aca="true" t="shared" si="2" ref="I71:I134">$E$6*(COS(ASIN(($B$6/2-H71)/$E$6)))-$E$7</f>
        <v>-0.4407054742102332</v>
      </c>
      <c r="J71" s="24">
        <f aca="true" t="shared" si="3" ref="J71:J134">I71*25.4</f>
        <v>-11.193919044939923</v>
      </c>
    </row>
    <row r="72" spans="7:10" ht="12">
      <c r="G72" s="9"/>
      <c r="H72" s="7">
        <v>67</v>
      </c>
      <c r="I72" s="8">
        <f t="shared" si="2"/>
        <v>-0.5219938571601119</v>
      </c>
      <c r="J72" s="24">
        <f t="shared" si="3"/>
        <v>-13.258643971866842</v>
      </c>
    </row>
    <row r="73" spans="7:10" ht="12">
      <c r="G73" s="9"/>
      <c r="H73" s="7">
        <v>68</v>
      </c>
      <c r="I73" s="8">
        <f t="shared" si="2"/>
        <v>-0.6055246497235203</v>
      </c>
      <c r="J73" s="24">
        <f t="shared" si="3"/>
        <v>-15.380326102977413</v>
      </c>
    </row>
    <row r="74" spans="7:10" ht="12">
      <c r="G74" s="9"/>
      <c r="H74" s="7">
        <v>69</v>
      </c>
      <c r="I74" s="8">
        <f t="shared" si="2"/>
        <v>-0.6912991039500866</v>
      </c>
      <c r="J74" s="24">
        <f t="shared" si="3"/>
        <v>-17.5589972403322</v>
      </c>
    </row>
    <row r="75" spans="7:10" ht="12">
      <c r="G75" s="9"/>
      <c r="H75" s="7">
        <v>70</v>
      </c>
      <c r="I75" s="8">
        <f t="shared" si="2"/>
        <v>-0.7793185064900854</v>
      </c>
      <c r="J75" s="24">
        <f t="shared" si="3"/>
        <v>-19.79469006484817</v>
      </c>
    </row>
    <row r="76" spans="7:10" ht="12">
      <c r="G76" s="9"/>
      <c r="H76" s="7">
        <v>71</v>
      </c>
      <c r="I76" s="8">
        <f t="shared" si="2"/>
        <v>-0.8695841786916958</v>
      </c>
      <c r="J76" s="24">
        <f t="shared" si="3"/>
        <v>-22.087438138769073</v>
      </c>
    </row>
    <row r="77" spans="7:10" ht="12">
      <c r="G77" s="12" t="s">
        <v>19</v>
      </c>
      <c r="H77" s="13">
        <v>72</v>
      </c>
      <c r="I77" s="14">
        <f t="shared" si="2"/>
        <v>-0.9620974767015014</v>
      </c>
      <c r="J77" s="26">
        <f t="shared" si="3"/>
        <v>-24.437275908218133</v>
      </c>
    </row>
    <row r="78" spans="7:10" ht="12">
      <c r="G78" s="9"/>
      <c r="H78" s="7">
        <v>73</v>
      </c>
      <c r="I78" s="8">
        <f t="shared" si="2"/>
        <v>-1.0568597915673195</v>
      </c>
      <c r="J78" s="24">
        <f t="shared" si="3"/>
        <v>-26.844238705809914</v>
      </c>
    </row>
    <row r="79" spans="7:10" ht="12">
      <c r="G79" s="9"/>
      <c r="H79" s="7">
        <v>74</v>
      </c>
      <c r="I79" s="8">
        <f t="shared" si="2"/>
        <v>-1.1538725493438733</v>
      </c>
      <c r="J79" s="24">
        <f t="shared" si="3"/>
        <v>-29.30836275333438</v>
      </c>
    </row>
    <row r="80" spans="7:10" ht="12">
      <c r="G80" s="9"/>
      <c r="H80" s="7">
        <v>75</v>
      </c>
      <c r="I80" s="8">
        <f t="shared" si="2"/>
        <v>-1.2531372112014765</v>
      </c>
      <c r="J80" s="24">
        <f t="shared" si="3"/>
        <v>-31.8296851645175</v>
      </c>
    </row>
    <row r="81" spans="7:10" ht="12">
      <c r="G81" s="9"/>
      <c r="H81" s="7">
        <v>76</v>
      </c>
      <c r="I81" s="8">
        <f t="shared" si="2"/>
        <v>-1.3546552735373893</v>
      </c>
      <c r="J81" s="24">
        <f t="shared" si="3"/>
        <v>-34.40824394784969</v>
      </c>
    </row>
    <row r="82" spans="7:10" ht="12">
      <c r="G82" s="9"/>
      <c r="H82" s="7">
        <v>77</v>
      </c>
      <c r="I82" s="8">
        <f t="shared" si="2"/>
        <v>-1.4584282680903016</v>
      </c>
      <c r="J82" s="24">
        <f t="shared" si="3"/>
        <v>-37.04407800949366</v>
      </c>
    </row>
    <row r="83" spans="7:10" ht="12">
      <c r="G83" s="9"/>
      <c r="H83" s="7">
        <v>78</v>
      </c>
      <c r="I83" s="8">
        <f t="shared" si="2"/>
        <v>-1.5644577620570317</v>
      </c>
      <c r="J83" s="24">
        <f t="shared" si="3"/>
        <v>-39.7372271562486</v>
      </c>
    </row>
    <row r="84" spans="7:10" ht="12">
      <c r="G84" s="9"/>
      <c r="H84" s="7">
        <v>79</v>
      </c>
      <c r="I84" s="8">
        <f t="shared" si="2"/>
        <v>-1.6727453582129215</v>
      </c>
      <c r="J84" s="24">
        <f t="shared" si="3"/>
        <v>-42.487732098608205</v>
      </c>
    </row>
    <row r="85" spans="7:10" ht="12">
      <c r="G85" s="9"/>
      <c r="H85" s="7">
        <v>80</v>
      </c>
      <c r="I85" s="8">
        <f t="shared" si="2"/>
        <v>-1.7832926950346746</v>
      </c>
      <c r="J85" s="24">
        <f t="shared" si="3"/>
        <v>-45.29563445388073</v>
      </c>
    </row>
    <row r="86" spans="7:10" ht="12">
      <c r="G86" s="9"/>
      <c r="H86" s="7">
        <v>81</v>
      </c>
      <c r="I86" s="8">
        <f t="shared" si="2"/>
        <v>-1.8961014468260942</v>
      </c>
      <c r="J86" s="24">
        <f t="shared" si="3"/>
        <v>-48.16097674938279</v>
      </c>
    </row>
    <row r="87" spans="7:10" ht="12">
      <c r="G87" s="9"/>
      <c r="H87" s="7">
        <v>82</v>
      </c>
      <c r="I87" s="8">
        <f t="shared" si="2"/>
        <v>-2.0111733238471174</v>
      </c>
      <c r="J87" s="24">
        <f t="shared" si="3"/>
        <v>-51.08380242571678</v>
      </c>
    </row>
    <row r="88" spans="7:10" ht="12">
      <c r="G88" s="9"/>
      <c r="H88" s="7">
        <v>83</v>
      </c>
      <c r="I88" s="8">
        <f t="shared" si="2"/>
        <v>-2.128510072445522</v>
      </c>
      <c r="J88" s="24">
        <f t="shared" si="3"/>
        <v>-54.06415584011626</v>
      </c>
    </row>
    <row r="89" spans="7:10" ht="12">
      <c r="G89" s="12" t="s">
        <v>20</v>
      </c>
      <c r="H89" s="13">
        <v>84</v>
      </c>
      <c r="I89" s="14">
        <f t="shared" si="2"/>
        <v>-2.248113475191701</v>
      </c>
      <c r="J89" s="26">
        <f t="shared" si="3"/>
        <v>-57.10208226986921</v>
      </c>
    </row>
    <row r="90" spans="7:10" ht="12">
      <c r="G90" s="9"/>
      <c r="H90" s="7">
        <v>85</v>
      </c>
      <c r="I90" s="8">
        <f t="shared" si="2"/>
        <v>-2.3699853510167372</v>
      </c>
      <c r="J90" s="24">
        <f t="shared" si="3"/>
        <v>-60.19762791582512</v>
      </c>
    </row>
    <row r="91" spans="7:10" ht="12">
      <c r="G91" s="9"/>
      <c r="H91" s="7">
        <v>86</v>
      </c>
      <c r="I91" s="8">
        <f t="shared" si="2"/>
        <v>-2.4941275553530318</v>
      </c>
      <c r="J91" s="24">
        <f t="shared" si="3"/>
        <v>-63.35083990596701</v>
      </c>
    </row>
    <row r="92" spans="7:10" ht="12">
      <c r="G92" s="9"/>
      <c r="H92" s="7">
        <v>87</v>
      </c>
      <c r="I92" s="8">
        <f t="shared" si="2"/>
        <v>-2.6205419802785173</v>
      </c>
      <c r="J92" s="24">
        <f t="shared" si="3"/>
        <v>-66.56176629907434</v>
      </c>
    </row>
    <row r="93" spans="7:10" ht="12">
      <c r="G93" s="9"/>
      <c r="H93" s="7">
        <v>88</v>
      </c>
      <c r="I93" s="8">
        <f t="shared" si="2"/>
        <v>-2.749230554663768</v>
      </c>
      <c r="J93" s="24">
        <f t="shared" si="3"/>
        <v>-69.83045608845971</v>
      </c>
    </row>
    <row r="94" spans="7:10" ht="12">
      <c r="G94" s="9"/>
      <c r="H94" s="7">
        <v>89</v>
      </c>
      <c r="I94" s="8">
        <f t="shared" si="2"/>
        <v>-2.8801952443218966</v>
      </c>
      <c r="J94" s="24">
        <f t="shared" si="3"/>
        <v>-73.15695920577618</v>
      </c>
    </row>
    <row r="95" spans="7:10" ht="12">
      <c r="G95" s="9"/>
      <c r="H95" s="7">
        <v>90</v>
      </c>
      <c r="I95" s="8">
        <f t="shared" si="2"/>
        <v>-3.0134380521626554</v>
      </c>
      <c r="J95" s="24">
        <f t="shared" si="3"/>
        <v>-76.54132652493143</v>
      </c>
    </row>
    <row r="96" spans="7:10" ht="12">
      <c r="G96" s="9"/>
      <c r="H96" s="7">
        <v>91</v>
      </c>
      <c r="I96" s="8">
        <f t="shared" si="2"/>
        <v>-3.1489610183482455</v>
      </c>
      <c r="J96" s="24">
        <f t="shared" si="3"/>
        <v>-79.98360986604543</v>
      </c>
    </row>
    <row r="97" spans="7:10" ht="12">
      <c r="G97" s="9"/>
      <c r="H97" s="7">
        <v>92</v>
      </c>
      <c r="I97" s="8">
        <f t="shared" si="2"/>
        <v>-3.2867662204537282</v>
      </c>
      <c r="J97" s="24">
        <f t="shared" si="3"/>
        <v>-83.48386199952469</v>
      </c>
    </row>
    <row r="98" spans="7:10" ht="12">
      <c r="G98" s="9"/>
      <c r="H98" s="7">
        <v>93</v>
      </c>
      <c r="I98" s="8">
        <f t="shared" si="2"/>
        <v>-3.4268557736298817</v>
      </c>
      <c r="J98" s="24">
        <f t="shared" si="3"/>
        <v>-87.04213665019898</v>
      </c>
    </row>
    <row r="99" spans="7:10" ht="12">
      <c r="G99" s="9"/>
      <c r="H99" s="7">
        <v>94</v>
      </c>
      <c r="I99" s="8">
        <f t="shared" si="2"/>
        <v>-3.5692318307695245</v>
      </c>
      <c r="J99" s="24">
        <f t="shared" si="3"/>
        <v>-90.65848850154592</v>
      </c>
    </row>
    <row r="100" spans="7:10" ht="12">
      <c r="G100" s="9"/>
      <c r="H100" s="7">
        <v>95</v>
      </c>
      <c r="I100" s="8">
        <f t="shared" si="2"/>
        <v>-3.7138965826772505</v>
      </c>
      <c r="J100" s="24">
        <f t="shared" si="3"/>
        <v>-94.33297320000216</v>
      </c>
    </row>
    <row r="101" spans="7:10" ht="12">
      <c r="G101" s="12" t="s">
        <v>21</v>
      </c>
      <c r="H101" s="13">
        <v>96</v>
      </c>
      <c r="I101" s="14">
        <f t="shared" si="2"/>
        <v>-3.86085225824246</v>
      </c>
      <c r="J101" s="26">
        <f t="shared" si="3"/>
        <v>-98.06564735935848</v>
      </c>
    </row>
    <row r="102" spans="7:10" ht="12">
      <c r="G102" s="9"/>
      <c r="H102" s="7">
        <v>97</v>
      </c>
      <c r="I102" s="8">
        <f t="shared" si="2"/>
        <v>-4.010101124615858</v>
      </c>
      <c r="J102" s="24">
        <f t="shared" si="3"/>
        <v>-101.85656856524278</v>
      </c>
    </row>
    <row r="103" spans="7:10" ht="12">
      <c r="G103" s="9"/>
      <c r="H103" s="7">
        <v>98</v>
      </c>
      <c r="I103" s="8">
        <f t="shared" si="2"/>
        <v>-4.161645487389023</v>
      </c>
      <c r="J103" s="24">
        <f t="shared" si="3"/>
        <v>-105.70579537968119</v>
      </c>
    </row>
    <row r="104" spans="7:10" ht="12">
      <c r="G104" s="9"/>
      <c r="H104" s="7">
        <v>99</v>
      </c>
      <c r="I104" s="8">
        <f t="shared" si="2"/>
        <v>-4.315487690777786</v>
      </c>
      <c r="J104" s="24">
        <f t="shared" si="3"/>
        <v>-109.61338734575577</v>
      </c>
    </row>
    <row r="105" spans="7:10" ht="12">
      <c r="G105" s="9"/>
      <c r="H105" s="7">
        <v>100</v>
      </c>
      <c r="I105" s="8">
        <f t="shared" si="2"/>
        <v>-4.471630117809241</v>
      </c>
      <c r="J105" s="24">
        <f t="shared" si="3"/>
        <v>-113.57940499235471</v>
      </c>
    </row>
    <row r="106" spans="7:10" ht="12">
      <c r="G106" s="9"/>
      <c r="H106" s="7">
        <v>101</v>
      </c>
      <c r="I106" s="8">
        <f t="shared" si="2"/>
        <v>-4.630075190511434</v>
      </c>
      <c r="J106" s="24">
        <f t="shared" si="3"/>
        <v>-117.60390983899042</v>
      </c>
    </row>
    <row r="107" spans="7:10" ht="12">
      <c r="G107" s="9"/>
      <c r="H107" s="7">
        <v>102</v>
      </c>
      <c r="I107" s="8">
        <f t="shared" si="2"/>
        <v>-4.790825370107768</v>
      </c>
      <c r="J107" s="24">
        <f t="shared" si="3"/>
        <v>-121.68696440073731</v>
      </c>
    </row>
    <row r="108" spans="7:10" ht="12">
      <c r="G108" s="9"/>
      <c r="H108" s="7">
        <v>103</v>
      </c>
      <c r="I108" s="8">
        <f t="shared" si="2"/>
        <v>-4.953883157213909</v>
      </c>
      <c r="J108" s="24">
        <f t="shared" si="3"/>
        <v>-125.82863219323328</v>
      </c>
    </row>
    <row r="109" spans="7:10" ht="12">
      <c r="G109" s="9"/>
      <c r="H109" s="7">
        <v>104</v>
      </c>
      <c r="I109" s="8">
        <f t="shared" si="2"/>
        <v>-5.119251092039349</v>
      </c>
      <c r="J109" s="24">
        <f t="shared" si="3"/>
        <v>-130.02897773779947</v>
      </c>
    </row>
    <row r="110" spans="7:10" ht="12">
      <c r="G110" s="9"/>
      <c r="H110" s="7">
        <v>105</v>
      </c>
      <c r="I110" s="8">
        <f t="shared" si="2"/>
        <v>-5.286931754591478</v>
      </c>
      <c r="J110" s="24">
        <f t="shared" si="3"/>
        <v>-134.28806656662354</v>
      </c>
    </row>
    <row r="111" spans="7:10" ht="12">
      <c r="G111" s="9"/>
      <c r="H111" s="7">
        <v>106</v>
      </c>
      <c r="I111" s="8">
        <f t="shared" si="2"/>
        <v>-5.456927764884483</v>
      </c>
      <c r="J111" s="24">
        <f t="shared" si="3"/>
        <v>-138.60596522806586</v>
      </c>
    </row>
    <row r="112" spans="7:10" ht="12">
      <c r="G112" s="9"/>
      <c r="H112" s="7">
        <v>107</v>
      </c>
      <c r="I112" s="8">
        <f t="shared" si="2"/>
        <v>-5.629241783151485</v>
      </c>
      <c r="J112" s="24">
        <f t="shared" si="3"/>
        <v>-142.98274129204773</v>
      </c>
    </row>
    <row r="113" spans="7:10" ht="12">
      <c r="G113" s="12" t="s">
        <v>22</v>
      </c>
      <c r="H113" s="13">
        <v>108</v>
      </c>
      <c r="I113" s="14">
        <f t="shared" si="2"/>
        <v>-5.803876510060093</v>
      </c>
      <c r="J113" s="26">
        <f t="shared" si="3"/>
        <v>-147.41846335552634</v>
      </c>
    </row>
    <row r="114" spans="7:10" ht="12">
      <c r="G114" s="9"/>
      <c r="H114" s="7">
        <v>109</v>
      </c>
      <c r="I114" s="8">
        <f t="shared" si="2"/>
        <v>-5.98083468693261</v>
      </c>
      <c r="J114" s="24">
        <f t="shared" si="3"/>
        <v>-151.9132010480883</v>
      </c>
    </row>
    <row r="115" spans="7:10" ht="12">
      <c r="G115" s="9"/>
      <c r="H115" s="7">
        <v>110</v>
      </c>
      <c r="I115" s="8">
        <f t="shared" si="2"/>
        <v>-6.160119095969435</v>
      </c>
      <c r="J115" s="24">
        <f t="shared" si="3"/>
        <v>-156.46702503762364</v>
      </c>
    </row>
    <row r="116" spans="7:10" ht="12">
      <c r="G116" s="9"/>
      <c r="H116" s="7">
        <v>111</v>
      </c>
      <c r="I116" s="8">
        <f t="shared" si="2"/>
        <v>-6.341732560476771</v>
      </c>
      <c r="J116" s="24">
        <f t="shared" si="3"/>
        <v>-161.08000703610998</v>
      </c>
    </row>
    <row r="117" spans="7:10" ht="12">
      <c r="G117" s="9"/>
      <c r="H117" s="7">
        <v>112</v>
      </c>
      <c r="I117" s="8">
        <f t="shared" si="2"/>
        <v>-6.525677945098039</v>
      </c>
      <c r="J117" s="24">
        <f t="shared" si="3"/>
        <v>-165.75221980549017</v>
      </c>
    </row>
    <row r="118" spans="7:10" ht="12">
      <c r="G118" s="9"/>
      <c r="H118" s="7">
        <v>113</v>
      </c>
      <c r="I118" s="8">
        <f t="shared" si="2"/>
        <v>-6.711958156049548</v>
      </c>
      <c r="J118" s="24">
        <f t="shared" si="3"/>
        <v>-170.4837371636585</v>
      </c>
    </row>
    <row r="119" spans="7:10" ht="12">
      <c r="G119" s="9"/>
      <c r="H119" s="7">
        <v>114</v>
      </c>
      <c r="I119" s="8">
        <f t="shared" si="2"/>
        <v>-6.900576141360091</v>
      </c>
      <c r="J119" s="24">
        <f t="shared" si="3"/>
        <v>-175.2746339905463</v>
      </c>
    </row>
    <row r="120" spans="7:10" ht="12">
      <c r="G120" s="9"/>
      <c r="H120" s="7">
        <v>115</v>
      </c>
      <c r="I120" s="8">
        <f t="shared" si="2"/>
        <v>-7.091534891114463</v>
      </c>
      <c r="J120" s="24">
        <f t="shared" si="3"/>
        <v>-180.12498623430736</v>
      </c>
    </row>
    <row r="121" spans="7:10" ht="12">
      <c r="G121" s="9"/>
      <c r="H121" s="7">
        <v>116</v>
      </c>
      <c r="I121" s="8">
        <f t="shared" si="2"/>
        <v>-7.284837437701583</v>
      </c>
      <c r="J121" s="24">
        <f t="shared" si="3"/>
        <v>-185.0348709176202</v>
      </c>
    </row>
    <row r="122" spans="7:10" ht="12">
      <c r="G122" s="9"/>
      <c r="H122" s="7">
        <v>117</v>
      </c>
      <c r="I122" s="8">
        <f t="shared" si="2"/>
        <v>-7.480486856066477</v>
      </c>
      <c r="J122" s="24">
        <f t="shared" si="3"/>
        <v>-190.00436614408852</v>
      </c>
    </row>
    <row r="123" spans="7:10" ht="12">
      <c r="G123" s="9"/>
      <c r="H123" s="7">
        <v>118</v>
      </c>
      <c r="I123" s="8">
        <f t="shared" si="2"/>
        <v>-7.678486263966533</v>
      </c>
      <c r="J123" s="24">
        <f t="shared" si="3"/>
        <v>-195.03355110474993</v>
      </c>
    </row>
    <row r="124" spans="7:10" ht="12">
      <c r="G124" s="9"/>
      <c r="H124" s="7">
        <v>119</v>
      </c>
      <c r="I124" s="8">
        <f t="shared" si="2"/>
        <v>-7.878838822232126</v>
      </c>
      <c r="J124" s="24">
        <f t="shared" si="3"/>
        <v>-200.122506084696</v>
      </c>
    </row>
    <row r="125" spans="7:10" ht="12">
      <c r="G125" s="12" t="s">
        <v>23</v>
      </c>
      <c r="H125" s="13">
        <v>120</v>
      </c>
      <c r="I125" s="14">
        <f t="shared" si="2"/>
        <v>-8.08154773503179</v>
      </c>
      <c r="J125" s="26">
        <f t="shared" si="3"/>
        <v>-205.27131246980747</v>
      </c>
    </row>
    <row r="126" spans="7:10" ht="12">
      <c r="G126" s="9"/>
      <c r="H126" s="7">
        <v>121</v>
      </c>
      <c r="I126" s="8">
        <f t="shared" si="2"/>
        <v>-8.286616250141378</v>
      </c>
      <c r="J126" s="24">
        <f t="shared" si="3"/>
        <v>-210.480052753591</v>
      </c>
    </row>
    <row r="127" spans="7:10" ht="12">
      <c r="G127" s="9"/>
      <c r="H127" s="7">
        <v>122</v>
      </c>
      <c r="I127" s="8">
        <f t="shared" si="2"/>
        <v>-8.494047659218097</v>
      </c>
      <c r="J127" s="24">
        <f t="shared" si="3"/>
        <v>-215.74881054413964</v>
      </c>
    </row>
    <row r="128" spans="7:10" ht="12">
      <c r="G128" s="9"/>
      <c r="H128" s="7">
        <v>123</v>
      </c>
      <c r="I128" s="8">
        <f t="shared" si="2"/>
        <v>-8.703845298078875</v>
      </c>
      <c r="J128" s="24">
        <f t="shared" si="3"/>
        <v>-221.0776705712034</v>
      </c>
    </row>
    <row r="129" spans="7:10" ht="12">
      <c r="G129" s="9"/>
      <c r="H129" s="7">
        <v>124</v>
      </c>
      <c r="I129" s="8">
        <f t="shared" si="2"/>
        <v>-8.916012546983268</v>
      </c>
      <c r="J129" s="24">
        <f t="shared" si="3"/>
        <v>-226.466718693375</v>
      </c>
    </row>
    <row r="130" spans="7:10" ht="12">
      <c r="G130" s="9"/>
      <c r="H130" s="7">
        <v>125</v>
      </c>
      <c r="I130" s="8">
        <f t="shared" si="2"/>
        <v>-9.130552830921317</v>
      </c>
      <c r="J130" s="24">
        <f t="shared" si="3"/>
        <v>-231.91604190540144</v>
      </c>
    </row>
    <row r="131" spans="7:10" ht="12">
      <c r="G131" s="9"/>
      <c r="H131" s="7">
        <v>126</v>
      </c>
      <c r="I131" s="8">
        <f t="shared" si="2"/>
        <v>-9.347469619905553</v>
      </c>
      <c r="J131" s="24">
        <f t="shared" si="3"/>
        <v>-237.42572834560104</v>
      </c>
    </row>
    <row r="132" spans="7:10" ht="12">
      <c r="G132" s="9"/>
      <c r="H132" s="7">
        <v>127</v>
      </c>
      <c r="I132" s="8">
        <f t="shared" si="2"/>
        <v>-9.566766429268284</v>
      </c>
      <c r="J132" s="24">
        <f t="shared" si="3"/>
        <v>-242.9958673034144</v>
      </c>
    </row>
    <row r="133" spans="7:10" ht="12">
      <c r="G133" s="9"/>
      <c r="H133" s="7">
        <v>128</v>
      </c>
      <c r="I133" s="8">
        <f t="shared" si="2"/>
        <v>-9.788446819963553</v>
      </c>
      <c r="J133" s="24">
        <f t="shared" si="3"/>
        <v>-248.62654922707424</v>
      </c>
    </row>
    <row r="134" spans="7:10" ht="12">
      <c r="G134" s="9"/>
      <c r="H134" s="7">
        <v>129</v>
      </c>
      <c r="I134" s="8">
        <f t="shared" si="2"/>
        <v>-10.012514398873918</v>
      </c>
      <c r="J134" s="24">
        <f t="shared" si="3"/>
        <v>-254.31786573139752</v>
      </c>
    </row>
    <row r="135" spans="7:10" ht="12">
      <c r="G135" s="9"/>
      <c r="H135" s="7">
        <v>130</v>
      </c>
      <c r="I135" s="8">
        <f aca="true" t="shared" si="4" ref="I135:I149">$E$6*(COS(ASIN(($B$6/2-H135)/$E$6)))-$E$7</f>
        <v>-10.238972819122068</v>
      </c>
      <c r="J135" s="24">
        <f aca="true" t="shared" si="5" ref="J135:J149">I135*25.4</f>
        <v>-260.0699096057005</v>
      </c>
    </row>
    <row r="136" spans="7:10" ht="12">
      <c r="G136" s="9"/>
      <c r="H136" s="7">
        <v>131</v>
      </c>
      <c r="I136" s="8">
        <f t="shared" si="4"/>
        <v>-10.467825780387727</v>
      </c>
      <c r="J136" s="24">
        <f t="shared" si="5"/>
        <v>-265.8827748218483</v>
      </c>
    </row>
    <row r="137" spans="7:10" ht="12">
      <c r="G137" s="12" t="s">
        <v>24</v>
      </c>
      <c r="H137" s="13">
        <v>132</v>
      </c>
      <c r="I137" s="14">
        <f t="shared" si="4"/>
        <v>-10.699077029229557</v>
      </c>
      <c r="J137" s="26">
        <f t="shared" si="5"/>
        <v>-271.7565565424307</v>
      </c>
    </row>
    <row r="138" spans="7:10" ht="12">
      <c r="G138" s="9"/>
      <c r="H138" s="7">
        <v>133</v>
      </c>
      <c r="I138" s="8">
        <f t="shared" si="4"/>
        <v>-10.93273035941229</v>
      </c>
      <c r="J138" s="24">
        <f t="shared" si="5"/>
        <v>-277.69135112907213</v>
      </c>
    </row>
    <row r="139" spans="7:10" ht="12">
      <c r="G139" s="9"/>
      <c r="H139" s="7">
        <v>134</v>
      </c>
      <c r="I139" s="8">
        <f t="shared" si="4"/>
        <v>-11.168789612238527</v>
      </c>
      <c r="J139" s="24">
        <f t="shared" si="5"/>
        <v>-283.68725615085856</v>
      </c>
    </row>
    <row r="140" spans="7:10" ht="12">
      <c r="G140" s="9"/>
      <c r="H140" s="7">
        <v>135</v>
      </c>
      <c r="I140" s="8">
        <f t="shared" si="4"/>
        <v>-11.407258676887011</v>
      </c>
      <c r="J140" s="24">
        <f t="shared" si="5"/>
        <v>-289.7443703929301</v>
      </c>
    </row>
    <row r="141" spans="7:10" ht="12">
      <c r="G141" s="9"/>
      <c r="H141" s="7">
        <v>136</v>
      </c>
      <c r="I141" s="8">
        <f t="shared" si="4"/>
        <v>-11.648141490754881</v>
      </c>
      <c r="J141" s="24">
        <f t="shared" si="5"/>
        <v>-295.86279386517396</v>
      </c>
    </row>
    <row r="142" spans="7:10" ht="12">
      <c r="G142" s="9"/>
      <c r="H142" s="7">
        <v>137</v>
      </c>
      <c r="I142" s="8">
        <f t="shared" si="4"/>
        <v>-11.891442039806577</v>
      </c>
      <c r="J142" s="24">
        <f t="shared" si="5"/>
        <v>-302.0426278110871</v>
      </c>
    </row>
    <row r="143" spans="7:10" ht="12">
      <c r="G143" s="9"/>
      <c r="H143" s="7">
        <v>138</v>
      </c>
      <c r="I143" s="8">
        <f t="shared" si="4"/>
        <v>-12.137164358927237</v>
      </c>
      <c r="J143" s="24">
        <f t="shared" si="5"/>
        <v>-308.2839747167518</v>
      </c>
    </row>
    <row r="144" spans="7:10" ht="12">
      <c r="G144" s="9"/>
      <c r="H144" s="7">
        <v>139</v>
      </c>
      <c r="I144" s="8">
        <f t="shared" si="4"/>
        <v>-12.38531253228291</v>
      </c>
      <c r="J144" s="24">
        <f t="shared" si="5"/>
        <v>-314.5869383199859</v>
      </c>
    </row>
    <row r="145" spans="7:10" ht="12">
      <c r="G145" s="9"/>
      <c r="H145" s="7">
        <v>140</v>
      </c>
      <c r="I145" s="8">
        <f t="shared" si="4"/>
        <v>-12.635890693684928</v>
      </c>
      <c r="J145" s="24">
        <f t="shared" si="5"/>
        <v>-320.95162361959717</v>
      </c>
    </row>
    <row r="146" spans="7:10" ht="12">
      <c r="G146" s="9"/>
      <c r="H146" s="7">
        <v>141</v>
      </c>
      <c r="I146" s="8">
        <f t="shared" si="4"/>
        <v>-12.888903026961486</v>
      </c>
      <c r="J146" s="24">
        <f t="shared" si="5"/>
        <v>-327.37813688482174</v>
      </c>
    </row>
    <row r="147" spans="7:10" ht="12">
      <c r="G147" s="9"/>
      <c r="H147" s="7">
        <v>142</v>
      </c>
      <c r="I147" s="8">
        <f t="shared" si="4"/>
        <v>-13.144353766334348</v>
      </c>
      <c r="J147" s="24">
        <f t="shared" si="5"/>
        <v>-333.8665856648924</v>
      </c>
    </row>
    <row r="148" spans="7:10" ht="12">
      <c r="G148" s="9"/>
      <c r="H148" s="7">
        <v>143</v>
      </c>
      <c r="I148" s="8">
        <f t="shared" si="4"/>
        <v>-13.402247196801056</v>
      </c>
      <c r="J148" s="24">
        <f t="shared" si="5"/>
        <v>-340.4170787987468</v>
      </c>
    </row>
    <row r="149" spans="7:10" ht="12">
      <c r="G149" s="15" t="s">
        <v>25</v>
      </c>
      <c r="H149" s="16">
        <v>144</v>
      </c>
      <c r="I149" s="17">
        <f t="shared" si="4"/>
        <v>-13.662587654524543</v>
      </c>
      <c r="J149" s="27">
        <f t="shared" si="5"/>
        <v>-347.02972642492335</v>
      </c>
    </row>
  </sheetData>
  <hyperlinks>
    <hyperlink ref="A44" r:id="rId1" display="mailto:ronz@earthlink.net"/>
  </hyperlinks>
  <printOptions/>
  <pageMargins left="0.75" right="0.75" top="1" bottom="1" header="0.5" footer="0.5"/>
  <pageSetup fitToHeight="1" fitToWidth="1" orientation="portrait" paperSize="9" scale="57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Zuckermann</dc:creator>
  <cp:keywords/>
  <dc:description/>
  <cp:lastModifiedBy>Jocelyn Whitney</cp:lastModifiedBy>
  <cp:lastPrinted>2001-04-08T19:19:49Z</cp:lastPrinted>
  <dcterms:created xsi:type="dcterms:W3CDTF">2001-04-08T00:35:24Z</dcterms:created>
  <dcterms:modified xsi:type="dcterms:W3CDTF">2003-01-07T02:09:29Z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